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worksheets/sheet1.xml" ContentType="application/vnd.openxmlformats-officedocument.spreadsheetml.worksheet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User\Documents\INCOSE\Keys to Effective Chapters\chesapeake\"/>
    </mc:Choice>
  </mc:AlternateContent>
  <bookViews>
    <workbookView xWindow="0" yWindow="0" windowWidth="28800" windowHeight="12210" tabRatio="928"/>
  </bookViews>
  <sheets>
    <sheet name="Programs List" sheetId="1" r:id="rId1"/>
    <sheet name="Jan 2016 SignIn Sheets" sheetId="7" r:id="rId2"/>
    <sheet name="2-17-16 Sign In Sheets" sheetId="2" r:id="rId3"/>
    <sheet name="3-16-16 sign in sheets" sheetId="3" r:id="rId4"/>
    <sheet name="3-19-16 sign in sheets" sheetId="4" r:id="rId5"/>
    <sheet name="4-20-16 SIGN IN SHEETs" sheetId="5" r:id="rId6"/>
    <sheet name="YouTubeViews Jan-Apr 2016" sheetId="6" r:id="rId7"/>
    <sheet name="5-14-16 Sign In Sheet " sheetId="8" r:id="rId8"/>
    <sheet name="5-18-16 Sign-In Sheet" sheetId="9" r:id="rId9"/>
  </sheets>
  <calcPr calcId="171027"/>
</workbook>
</file>

<file path=xl/calcChain.xml><?xml version="1.0" encoding="utf-8"?>
<calcChain xmlns="http://schemas.openxmlformats.org/spreadsheetml/2006/main">
  <c r="W14" i="1" l="1"/>
  <c r="U14" i="1"/>
  <c r="V14" i="1" s="1"/>
  <c r="W11" i="1" l="1"/>
  <c r="V11" i="1"/>
  <c r="W8" i="1" l="1"/>
  <c r="W7" i="1"/>
  <c r="W6" i="1"/>
  <c r="W4" i="1"/>
  <c r="W2" i="1"/>
  <c r="U2" i="1"/>
  <c r="W43" i="1" l="1"/>
  <c r="U8" i="1"/>
  <c r="U4" i="1" l="1"/>
  <c r="U6" i="1"/>
  <c r="V8" i="1" l="1"/>
  <c r="V6" i="1" l="1"/>
  <c r="V4" i="1"/>
  <c r="V7" i="1"/>
  <c r="V2" i="1"/>
</calcChain>
</file>

<file path=xl/sharedStrings.xml><?xml version="1.0" encoding="utf-8"?>
<sst xmlns="http://schemas.openxmlformats.org/spreadsheetml/2006/main" count="409" uniqueCount="202">
  <si>
    <t>Date</t>
  </si>
  <si>
    <t>Month</t>
  </si>
  <si>
    <t>Meeting</t>
  </si>
  <si>
    <t>February</t>
  </si>
  <si>
    <t>January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</si>
  <si>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</si>
  <si>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</si>
  <si>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</si>
  <si>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</si>
  <si>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</si>
  <si>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</si>
  <si>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</si>
  <si>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</si>
  <si>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December</t>
  </si>
  <si>
    <t>Title</t>
  </si>
  <si>
    <t>Association</t>
  </si>
  <si>
    <t>Dr. David Rico</t>
  </si>
  <si>
    <t>Dinner</t>
  </si>
  <si>
    <t>Tutorial</t>
  </si>
  <si>
    <t>Training</t>
  </si>
  <si>
    <t>13-17</t>
  </si>
  <si>
    <t>ESEP Summit</t>
  </si>
  <si>
    <t>Agile Project Management for Large and Complex Programs</t>
  </si>
  <si>
    <t>Reserve Presenter Dinner</t>
  </si>
  <si>
    <t>yes</t>
  </si>
  <si>
    <t>IP Signed</t>
  </si>
  <si>
    <t>no</t>
  </si>
  <si>
    <t>Book Status</t>
  </si>
  <si>
    <t>Presented</t>
  </si>
  <si>
    <t>TBD</t>
  </si>
  <si>
    <t>Received Presentation Slides</t>
  </si>
  <si>
    <t>Received</t>
  </si>
  <si>
    <t>New Horizons; The Adventure to Pluto</t>
  </si>
  <si>
    <t>Mark Kochte</t>
  </si>
  <si>
    <t>Mission Analyst</t>
  </si>
  <si>
    <t>JHU/APL</t>
  </si>
  <si>
    <t>Self</t>
  </si>
  <si>
    <t>The Internet of Things Business Primer, Sudha Jamthe</t>
  </si>
  <si>
    <t xml:space="preserve">Agile Project Management for Government, </t>
  </si>
  <si>
    <t>Braised Beef Stew with carrots, potatoes and celery in a rich burgundy wine brown sauce over a savory biscuit. Parmesan Crusted, Spiced Chicken Cutlets seasoned with garam masala and coated with parmesan breadcrumbs. Vegetable du jour, Garden Salad
Rolls and Butter, Dessert Cakes, Iced Tea, Water, Coffee</t>
  </si>
  <si>
    <t>Chicken breast with mushroom marsala sauce; Wild rice; Steamed Broccoli, served with garden salad, dressing, rolls and butter, dessert, including a small Fruit Plate, coffee, iced tea</t>
  </si>
  <si>
    <t>Corned Beef and Cabbage, Parsley potatoes, Green beans, served with garden salad, dressing, rolls and butter, dessert, including a small Fruit Plate, coffee, iced tea</t>
  </si>
  <si>
    <t>Sesame-ginger stir fried chicken; Jasmine rice and Stir fried Asian vegetables with garden salad dressing, rolls and butter, dessert, coffee and iced tea..</t>
  </si>
  <si>
    <t>Pan Seared Tilapia Filet; Mango avocado Salsa and Cilantro rice with garden salad dressing, rolls and butter, dessert, coffee and iced tea..</t>
  </si>
  <si>
    <t xml:space="preserve"> Soft flour tortillas and corn tortillas; Seasoned ground beef; Sour cream guacamole assorted salsas; Tomatoes, lettuce, etc…; and Black Beans and Rice with garden salad dressing, rolls and butter, dessert, coffee and iced tea.</t>
  </si>
  <si>
    <t xml:space="preserve">Summer Cookout-Burgers and Dogs, Potato salad
Coleslaw, dessert, coffee and iced tea.
</t>
  </si>
  <si>
    <t>Bistro Steak Salad and Honey Mustard Chicken Wonton Salad Buffet, rolls and butter, dessert, coffee and iced tea.</t>
  </si>
  <si>
    <t>Location</t>
  </si>
  <si>
    <t>The Engineers Club</t>
  </si>
  <si>
    <t>Reserved</t>
  </si>
  <si>
    <t>Awards Dinner</t>
  </si>
  <si>
    <t>SEP Gala Dinner</t>
  </si>
  <si>
    <t>N/A</t>
  </si>
  <si>
    <t>Presenter Title</t>
  </si>
  <si>
    <t>Presenter Name</t>
  </si>
  <si>
    <t>President and CEO</t>
  </si>
  <si>
    <t>Synsenex</t>
  </si>
  <si>
    <t>Book Title, Author</t>
  </si>
  <si>
    <t>Richard Dye</t>
  </si>
  <si>
    <t>Maryland State Highway Administration</t>
  </si>
  <si>
    <t>Introduction to Program Risk ID</t>
  </si>
  <si>
    <t>SE Consultant</t>
  </si>
  <si>
    <t>Design Thinking 101: What is Design Thinking and How it can help Your Organization Create a Culture of Innovation</t>
  </si>
  <si>
    <t>Tom Heffner
Dennis Smith</t>
  </si>
  <si>
    <t>JHU/APL
JHU/APL</t>
  </si>
  <si>
    <t>Cost</t>
  </si>
  <si>
    <t>Dinner $20</t>
  </si>
  <si>
    <t>Turkey and Stuffing; Mashed Potatoes and Gravy; Green Beans and Cranberry sauce, rolls, dessert, coffee and iced tea.</t>
  </si>
  <si>
    <t>Grilled BBQ chicken – drumsticks thighs and breasts grilled and brushed with a nice BBQ sauce; roasted red potato wedges; cole slaw and watermelon slices, with garden salad dressing, rolls and butter, dessert, coffee and iced tea.</t>
  </si>
  <si>
    <t>Meal Contract</t>
  </si>
  <si>
    <t xml:space="preserve"> </t>
  </si>
  <si>
    <t>JHU/APL/Kossiakoff Conference and Education Center</t>
  </si>
  <si>
    <t>Continental Breakfast &amp; Lunch $20</t>
  </si>
  <si>
    <t>Matthew House
Aurelijus Morkevicius</t>
  </si>
  <si>
    <t>PTC
No Magic</t>
  </si>
  <si>
    <t>yes 8am-4pm</t>
  </si>
  <si>
    <t>Making Smart Cities Smarter; MBSE Driven Internet of Things (IoT)</t>
  </si>
  <si>
    <t>Matthew House</t>
  </si>
  <si>
    <t>PTC Engineering Fellow</t>
  </si>
  <si>
    <t>PTC Engineering Fellow
Head of Solutions Department</t>
  </si>
  <si>
    <t xml:space="preserve">PTC </t>
  </si>
  <si>
    <t>Breakfast: Muffins, Danishes, and Beagles with Fresh Cut fruit</t>
  </si>
  <si>
    <t>Dr. Carl Sclenoff
William Harrison</t>
  </si>
  <si>
    <t>Laurie Wiggins</t>
  </si>
  <si>
    <t>Meal Menu</t>
  </si>
  <si>
    <t>JHU/APL Building 1, Cafeteria 3, Auditorium</t>
  </si>
  <si>
    <t>JHU/APL Building 1, Barton CR</t>
  </si>
  <si>
    <t>Learn How Tools Compliant with UPDM Specification Can be Used to Support SE</t>
  </si>
  <si>
    <t>Breakfast: Muffins, Danishes, and Beagles with Fresh Cut fruit
Lunch: Classic and wrap sandwiches including roast turkey, smoked ham, chicken salad, roast beef, chicken Caesar wrap and tuna salad</t>
  </si>
  <si>
    <t>FREE includes Continental Breakfast (Sponsored by presenter)</t>
  </si>
  <si>
    <t>CHART Systems Administrator</t>
  </si>
  <si>
    <t>Business Value of Agile Organizations; Strategies, Models, &amp; Principles for Enterprise-level Agility</t>
  </si>
  <si>
    <t>November</t>
  </si>
  <si>
    <t>JHU/APL Building 200, Cafeteria &amp; E100 Auditorium</t>
  </si>
  <si>
    <t>Attendance</t>
  </si>
  <si>
    <t>Percentage of Membership in Attendance</t>
  </si>
  <si>
    <t>David Fadeley, ESEP</t>
  </si>
  <si>
    <t xml:space="preserve"> Scitor</t>
  </si>
  <si>
    <t>Women in Systems Engineering (WISE) Meeting</t>
  </si>
  <si>
    <t>Model Based Systems Engineering (MBSE) and how it brings insight to communication between developers and end users.</t>
  </si>
  <si>
    <t>Vice President</t>
  </si>
  <si>
    <t xml:space="preserve">Vitech Corporation </t>
  </si>
  <si>
    <t>Chesapeake Chapter’s Zane Scott</t>
  </si>
  <si>
    <t xml:space="preserve">QB138G DoDAF 2.0 Modeling with IBM Rational System Architect V.11.4 </t>
  </si>
  <si>
    <t>Ed Vail</t>
  </si>
  <si>
    <t>Yes</t>
  </si>
  <si>
    <t xml:space="preserve">AVNET Academy:  </t>
  </si>
  <si>
    <t>Department of Defense Architecture Framework (DODAF)</t>
  </si>
  <si>
    <t>Dr. Bill Hamilton</t>
  </si>
  <si>
    <t>JHU/APL Building   Room MP6 N111</t>
  </si>
  <si>
    <t>JHU/APL Building 1, Cafeteria 3, Parsons Auditorium</t>
  </si>
  <si>
    <t>National Institute of Standards</t>
  </si>
  <si>
    <r>
      <t xml:space="preserve">JHU/APL/Kossiakoff Conference and Education Center </t>
    </r>
    <r>
      <rPr>
        <sz val="8"/>
        <color rgb="FFFF0000"/>
        <rFont val="Calibri"/>
        <family val="2"/>
        <scheme val="minor"/>
      </rPr>
      <t>Rooms 7&amp;8</t>
    </r>
  </si>
  <si>
    <t>Thomas Heffner, Design Strategist, Dennis Smith, Innovation Projects Specialist</t>
  </si>
  <si>
    <t>Thomas Heffner, Design Strategist; Dennis Smith, Innovation Projects Specialist</t>
  </si>
  <si>
    <t>Loren Mark Walker, ESEP</t>
  </si>
  <si>
    <t xml:space="preserve">Applying the 
First Stage of MBSE 
to Critical 
Infrastructure 
Protection &amp; 
Recovery (CIPR) 
Infrastructures 
Domains
</t>
  </si>
  <si>
    <t>VP Systems Engineering Programs, BCT, LLC and Co Chair INCOSE CIPR WG</t>
  </si>
  <si>
    <t>BCT LLC</t>
  </si>
  <si>
    <t>JHU/APL/Kossiakoff Conference and Education Center Rooms 7 &amp; 8</t>
  </si>
  <si>
    <t xml:space="preserve">INCOSE Certification PM, Acting DASD SE, DOD Chief SE </t>
  </si>
  <si>
    <t>Courtney Wright,    Ms Kristen Baldwin  [Mr. Mike MacNamee, Contacted-pending response]</t>
  </si>
  <si>
    <t>INCOSE and DoD</t>
  </si>
  <si>
    <t>CTI</t>
  </si>
  <si>
    <t>FALL 2016</t>
  </si>
  <si>
    <t>MAY 11-13</t>
  </si>
  <si>
    <t>ordered</t>
  </si>
  <si>
    <t>Dr. David Ricco, PMI, CSEP</t>
  </si>
  <si>
    <t>Leadership Agility, Bill Joiner and Stephen Josephs</t>
  </si>
  <si>
    <t>Programming Robots with ROS: A Practical Introduction to the Robot Operating System</t>
  </si>
  <si>
    <t>Presented (2 copies)</t>
  </si>
  <si>
    <t>A nation Foresaken : EMP The Escalating of an American Catastrophe, Michael Maloof</t>
  </si>
  <si>
    <t>New Horisons: Rediscovering Pluto, The Associate Press and Marcia Dunn</t>
  </si>
  <si>
    <t>Breakfast: Muffins. Danishes, and Beagles with Fresh Cut fruit,
Lunch: Classic and wrap sandwiches including roast turkey, smoked ham, chicken salad, roast beef, chicken Caesar wrap and tuna salad</t>
  </si>
  <si>
    <t>NA</t>
  </si>
  <si>
    <t>Creative Confidence, Tom &amp; David Kelly</t>
  </si>
  <si>
    <t>Designing Thinking – Learn the tools and methods of Design Thinking that will turn your organization into an Innovation powerhouse.</t>
  </si>
  <si>
    <t>Continental Breakfast and Lunch $60 and Tutorial</t>
  </si>
  <si>
    <t>JHU/APL/Kossiakoff Conference and Education Center   Room TBD</t>
  </si>
  <si>
    <t>Karl Geist</t>
  </si>
  <si>
    <t>INCOSE Southern MD Chapter</t>
  </si>
  <si>
    <t>Independent Acquisition Consultant</t>
  </si>
  <si>
    <t>Solving the Systems Engineering Puzzle</t>
  </si>
  <si>
    <t>JHU/APL/Kossiakoff Conference and Education Center Rooms 7 &amp; 8 (8AM-3:30PM)</t>
  </si>
  <si>
    <t>$2868  per student</t>
  </si>
  <si>
    <t>CSEP Test Preparation Training.  Register at:  http://www.certificationtraining-int.com/event-registration/?ee=155</t>
  </si>
  <si>
    <t>JHU/APL/Kossiakoff Conference and Education Center   Room 4 (8AM-12 PM)</t>
  </si>
  <si>
    <t>"Beyond Thinking Outside the Box, For Entrepreneurs and Systems Engineers".</t>
  </si>
  <si>
    <t>No</t>
  </si>
  <si>
    <t>Dr. Howard Eisner</t>
  </si>
  <si>
    <t>$1800 per student</t>
  </si>
  <si>
    <t>James Martin</t>
  </si>
  <si>
    <t>Systems Thinking Workshop</t>
  </si>
  <si>
    <t>Workshop</t>
  </si>
  <si>
    <t>tbd</t>
  </si>
  <si>
    <t>18-19</t>
  </si>
  <si>
    <t>JHU/APL at MP6,  7651 Montpelier Road, Room N111, Laurel, MD 20723</t>
  </si>
  <si>
    <t>Curried Chicken Served over Basmati Rice Fresh vegetable, of the day, rolls and butter, dessert, including a small Fruit Plate, coffee, iced tea.</t>
  </si>
  <si>
    <t>$20 - Continetal Braekfast</t>
  </si>
  <si>
    <t>JHU/APL/Kossiakoff Conference and Education Center 9 AM-12 PM</t>
  </si>
  <si>
    <t>19</t>
  </si>
  <si>
    <t>New ISO 42020 standard on architecture processes. [The next draft of this will be out in Sept for comments due end of October. Perhaps a few members could look at the draft and provide feedback.]</t>
  </si>
  <si>
    <t>WINTER 2017</t>
  </si>
  <si>
    <t>WORKSHOP</t>
  </si>
  <si>
    <t>TUTORIAL</t>
  </si>
  <si>
    <t>The Road Ahead-Advanced Traffic Management and 
Emergency Operations in the State of Maryland</t>
  </si>
  <si>
    <t>Points (Max 1000)</t>
  </si>
  <si>
    <t>Celebrating INCOSE Systems Engineering Certification Recipients</t>
  </si>
  <si>
    <t>TECH EXPO TOP SECRET</t>
  </si>
  <si>
    <t xml:space="preserve">BWI Marriott, Baltimore, MD </t>
  </si>
  <si>
    <t>Ritz-Carlton Tysons Corner, VA</t>
  </si>
  <si>
    <t>TECH EXPO TOP SECRET POLYGRAPH ONLY</t>
  </si>
  <si>
    <t xml:space="preserve">TECH EXPO TOP SECRET </t>
  </si>
  <si>
    <t>Sheraton Premiere, McLean, VA</t>
  </si>
  <si>
    <t>PMI Baltimore (Columbia, MD location)</t>
  </si>
  <si>
    <t>PMI Baltimore June 2016 Lunch Event</t>
  </si>
  <si>
    <t>"Agile Project Planning" talk to PMI Baltimore (Columbia, MD location)</t>
  </si>
  <si>
    <t>Mike Pafford</t>
  </si>
  <si>
    <t>President-Elect</t>
  </si>
  <si>
    <t>INCOCSE CC</t>
  </si>
  <si>
    <t>CANCELLED DUE TO LACK OF ENROLLMENT</t>
  </si>
  <si>
    <r>
      <rPr>
        <strike/>
        <sz val="8"/>
        <color theme="1"/>
        <rFont val="Calibri"/>
        <family val="2"/>
        <scheme val="minor"/>
      </rPr>
      <t>Students on their own for breakfast and lunch. Cafeteria co-located with classroom across the hall.</t>
    </r>
    <r>
      <rPr>
        <sz val="8"/>
        <color theme="1"/>
        <rFont val="Calibri"/>
        <family val="2"/>
        <scheme val="minor"/>
      </rPr>
      <t xml:space="preserve">  </t>
    </r>
    <r>
      <rPr>
        <sz val="11"/>
        <color rgb="FFFF0000"/>
        <rFont val="Calibri"/>
        <family val="2"/>
        <scheme val="minor"/>
      </rPr>
      <t>Sodexo Vouchers will be provided to each studdent for breakfast, lunch and snacks.</t>
    </r>
  </si>
  <si>
    <t>Leonard F. Levine</t>
  </si>
  <si>
    <t>DISA Ft Meade</t>
  </si>
  <si>
    <t>DoD Perspective on UAF Data Models</t>
  </si>
  <si>
    <t xml:space="preserve">September </t>
  </si>
  <si>
    <t>DISA</t>
  </si>
  <si>
    <t>WISE and Wine. Briefing on the Merits of SEP Certification</t>
  </si>
  <si>
    <t>Ellie Gianni</t>
  </si>
  <si>
    <t>President, INCOSE Chesapeake Chapter</t>
  </si>
  <si>
    <t>6-8 PM</t>
  </si>
  <si>
    <t>Jovian Concepts Inc.
6700 Alexander Bell Dr.
Suite 340
Columbia, MD 21046</t>
  </si>
  <si>
    <t>INCOSE CC</t>
  </si>
  <si>
    <t>POINT TOTALS</t>
  </si>
  <si>
    <t xml:space="preserve">The NIST Robotics Program: Assessing the Agility of
Industrial Robots
</t>
  </si>
  <si>
    <t>Group Leader,NIST
Mechnaical Engineer ,NiST</t>
  </si>
  <si>
    <t>Event Posted on Web Site</t>
  </si>
  <si>
    <t>Posters Ready for Pickup</t>
  </si>
  <si>
    <t>Poster Created &amp; Sent to Graphics</t>
  </si>
  <si>
    <t>Ken Zemrowski</t>
  </si>
  <si>
    <t>Chair INCOSE Standards Wg</t>
  </si>
  <si>
    <t>SE Standards Update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</si>
</sst>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164" formatCode="0.0%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3.5"/>
      <color rgb="FF000000"/>
      <name val="Arial"/>
      <family val="2"/>
    </font>
    <font>
      <sz val="11"/>
      <color rgb="FFFF0000"/>
      <name val="Calibri"/>
      <family val="2"/>
      <scheme val="minor"/>
    </font>
    <font>
      <strike/>
      <sz val="8"/>
      <color theme="1"/>
      <name val="Calibri"/>
      <family val="2"/>
      <scheme val="minor"/>
    </font>
    <font>
      <strike/>
      <sz val="8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" fontId="3" fillId="0" borderId="1" xfId="0" quotePrefix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6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6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" fillId="2" borderId="1" xfId="0" quotePrefix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NumberFormat="1" applyFont="1" applyFill="1" applyBorder="1" applyAlignment="1">
      <alignment horizontal="center" vertical="center" wrapText="1"/>
    </xf>
    <xf numFmtId="6" fontId="1" fillId="2" borderId="1" xfId="0" applyNumberFormat="1" applyFont="1" applyFill="1" applyBorder="1" applyAlignment="1">
      <alignment horizontal="center" vertical="center" wrapText="1"/>
    </xf>
    <xf numFmtId="16" fontId="3" fillId="2" borderId="1" xfId="0" quotePrefix="1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textRotation="90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emf"/><Relationship Id="rId1" Type="http://schemas.openxmlformats.org/officeDocument/2006/relationships/image" Target="../media/image10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144780</xdr:colOff>
      <xdr:row>3</xdr:row>
      <xdr:rowOff>121920</xdr:rowOff>
    </xdr:from>
    <xdr:to>
      <xdr:col>10</xdr:col>
      <xdr:colOff>329269</xdr:colOff>
      <xdr:row>32</xdr:row>
      <xdr:rowOff>53340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980" y="670560"/>
          <a:ext cx="5061289" cy="5234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464821</xdr:colOff>
      <xdr:row>9</xdr:row>
      <xdr:rowOff>72128</xdr:rowOff>
    </xdr:from>
    <xdr:to>
      <xdr:col>24</xdr:col>
      <xdr:colOff>373381</xdr:colOff>
      <xdr:row>19</xdr:row>
      <xdr:rowOff>68580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8421" y="1718048"/>
          <a:ext cx="4785360" cy="18252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473418</xdr:colOff>
      <xdr:row>10</xdr:row>
      <xdr:rowOff>99060</xdr:rowOff>
    </xdr:from>
    <xdr:to>
      <xdr:col>17</xdr:col>
      <xdr:colOff>68580</xdr:colOff>
      <xdr:row>36</xdr:row>
      <xdr:rowOff>137160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9818" y="1927860"/>
          <a:ext cx="4471962" cy="479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373380</xdr:colOff>
      <xdr:row>3</xdr:row>
      <xdr:rowOff>56499</xdr:rowOff>
    </xdr:from>
    <xdr:to>
      <xdr:col>22</xdr:col>
      <xdr:colOff>137160</xdr:colOff>
      <xdr:row>8</xdr:row>
      <xdr:rowOff>83819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6980" y="605139"/>
          <a:ext cx="3421380" cy="941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198120</xdr:colOff>
      <xdr:row>20</xdr:row>
      <xdr:rowOff>99528</xdr:rowOff>
    </xdr:from>
    <xdr:to>
      <xdr:col>25</xdr:col>
      <xdr:colOff>312418</xdr:colOff>
      <xdr:row>44</xdr:row>
      <xdr:rowOff>12007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1320" y="3757128"/>
          <a:ext cx="4991098" cy="4301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396240</xdr:colOff>
      <xdr:row>34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4663440" cy="6035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16</xdr:col>
      <xdr:colOff>396240</xdr:colOff>
      <xdr:row>34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82880"/>
          <a:ext cx="4663440" cy="6035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91</xdr:row>
      <xdr:rowOff>180975</xdr:rowOff>
    </xdr:from>
    <xdr:to>
      <xdr:col>19</xdr:col>
      <xdr:colOff>352142</xdr:colOff>
      <xdr:row>173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7516475"/>
          <a:ext cx="11486867" cy="1544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114613</xdr:colOff>
      <xdr:row>1</xdr:row>
      <xdr:rowOff>161925</xdr:rowOff>
    </xdr:from>
    <xdr:to>
      <xdr:col>19</xdr:col>
      <xdr:colOff>295275</xdr:colOff>
      <xdr:row>84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13" y="352425"/>
          <a:ext cx="11763062" cy="1582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9</xdr:col>
      <xdr:colOff>396240</xdr:colOff>
      <xdr:row>35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65760"/>
          <a:ext cx="4663440" cy="6035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18</xdr:col>
      <xdr:colOff>396240</xdr:colOff>
      <xdr:row>36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548640"/>
          <a:ext cx="4663440" cy="6035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17</xdr:col>
      <xdr:colOff>83820</xdr:colOff>
      <xdr:row>17</xdr:row>
      <xdr:rowOff>15240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914400"/>
          <a:ext cx="8008620" cy="220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9</xdr:col>
      <xdr:colOff>396240</xdr:colOff>
      <xdr:row>35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65760"/>
          <a:ext cx="4663440" cy="6035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99059</xdr:colOff>
      <xdr:row>3</xdr:row>
      <xdr:rowOff>129540</xdr:rowOff>
    </xdr:from>
    <xdr:to>
      <xdr:col>7</xdr:col>
      <xdr:colOff>114300</xdr:colOff>
      <xdr:row>25</xdr:row>
      <xdr:rowOff>99060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321" t="11409" r="58923" b="21420"/>
        <a:stretch/>
      </xdr:blipFill>
      <xdr:spPr>
        <a:xfrm>
          <a:off x="708659" y="678180"/>
          <a:ext cx="3672841" cy="3992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7"/>
  <sheetViews>
    <sheetView tabSelected="1" workbookViewId="0">
      <pane ySplit="1" topLeftCell="A2" activePane="bottomLeft" state="frozen"/>
      <selection pane="bottomLeft" activeCell="A46" sqref="A46"/>
    </sheetView>
  </sheetViews>
  <sheetFormatPr defaultColWidth="21.7109375" defaultRowHeight="11.25" x14ac:dyDescent="0.25"/>
  <cols>
    <col min="1" max="1" width="10.5703125" style="2" customWidth="1"/>
    <col min="2" max="2" width="6.7109375" style="8" customWidth="1"/>
    <col min="3" max="3" width="15" style="6" customWidth="1"/>
    <col min="4" max="4" width="10.28515625" style="2" customWidth="1"/>
    <col min="5" max="5" width="13" style="2" customWidth="1"/>
    <col min="6" max="6" width="10.5703125" style="2" customWidth="1"/>
    <col min="7" max="7" width="18.42578125" style="2" customWidth="1"/>
    <col min="8" max="10" width="11.28515625" style="2" customWidth="1"/>
    <col min="11" max="11" width="32.85546875" style="6" customWidth="1"/>
    <col min="12" max="12" width="7.28515625" style="59" customWidth="1"/>
    <col min="13" max="13" width="6.28515625" style="59" customWidth="1"/>
    <col min="14" max="14" width="6.5703125" style="59" customWidth="1"/>
    <col min="15" max="15" width="9.28515625" style="2" customWidth="1"/>
    <col min="16" max="16" width="10.7109375" style="2" customWidth="1"/>
    <col min="17" max="17" width="7.7109375" style="2" customWidth="1"/>
    <col min="18" max="19" width="13.5703125" style="2" customWidth="1"/>
    <col min="20" max="20" width="10.7109375" style="2" customWidth="1"/>
    <col min="21" max="21" width="13.42578125" style="2" customWidth="1"/>
    <col min="22" max="22" width="14.42578125" style="10" customWidth="1"/>
    <col min="23" max="23" width="7.140625" style="2" customWidth="1"/>
    <col min="24" max="16384" width="21.7109375" style="2"/>
  </cols>
  <sheetData>
    <row r="1" spans="1:23" s="18" customFormat="1" ht="127.5" x14ac:dyDescent="0.25">
      <c r="A1" s="14" t="s">
        <v>1</v>
      </c>
      <c r="B1" s="15" t="s">
        <v>0</v>
      </c>
      <c r="C1" s="16" t="s">
        <v>47</v>
      </c>
      <c r="D1" s="14" t="s">
        <v>49</v>
      </c>
      <c r="E1" s="14" t="s">
        <v>2</v>
      </c>
      <c r="F1" s="14" t="s">
        <v>65</v>
      </c>
      <c r="G1" s="14" t="s">
        <v>14</v>
      </c>
      <c r="H1" s="14" t="s">
        <v>54</v>
      </c>
      <c r="I1" s="14" t="s">
        <v>53</v>
      </c>
      <c r="J1" s="14" t="s">
        <v>15</v>
      </c>
      <c r="K1" s="14" t="s">
        <v>84</v>
      </c>
      <c r="L1" s="50" t="s">
        <v>198</v>
      </c>
      <c r="M1" s="50" t="s">
        <v>196</v>
      </c>
      <c r="N1" s="50" t="s">
        <v>197</v>
      </c>
      <c r="O1" s="14" t="s">
        <v>69</v>
      </c>
      <c r="P1" s="14" t="s">
        <v>23</v>
      </c>
      <c r="Q1" s="14" t="s">
        <v>25</v>
      </c>
      <c r="R1" s="14" t="s">
        <v>30</v>
      </c>
      <c r="S1" s="14" t="s">
        <v>57</v>
      </c>
      <c r="T1" s="14" t="s">
        <v>27</v>
      </c>
      <c r="U1" s="14" t="s">
        <v>94</v>
      </c>
      <c r="V1" s="17" t="s">
        <v>95</v>
      </c>
      <c r="W1" s="14" t="s">
        <v>166</v>
      </c>
    </row>
    <row r="2" spans="1:23" ht="101.25" x14ac:dyDescent="0.25">
      <c r="A2" s="1" t="s">
        <v>4</v>
      </c>
      <c r="B2" s="7">
        <v>20</v>
      </c>
      <c r="C2" s="5" t="s">
        <v>85</v>
      </c>
      <c r="D2" s="1" t="s">
        <v>24</v>
      </c>
      <c r="E2" s="1" t="s">
        <v>17</v>
      </c>
      <c r="F2" s="1" t="s">
        <v>66</v>
      </c>
      <c r="G2" s="1" t="s">
        <v>22</v>
      </c>
      <c r="H2" s="1" t="s">
        <v>16</v>
      </c>
      <c r="I2" s="1" t="s">
        <v>61</v>
      </c>
      <c r="J2" s="1" t="s">
        <v>36</v>
      </c>
      <c r="K2" s="3" t="s">
        <v>39</v>
      </c>
      <c r="L2" s="51"/>
      <c r="M2" s="51"/>
      <c r="N2" s="51"/>
      <c r="O2" s="1" t="s">
        <v>24</v>
      </c>
      <c r="P2" s="1" t="s">
        <v>24</v>
      </c>
      <c r="Q2" s="1" t="s">
        <v>26</v>
      </c>
      <c r="R2" s="1" t="s">
        <v>24</v>
      </c>
      <c r="S2" s="1" t="s">
        <v>38</v>
      </c>
      <c r="T2" s="1" t="s">
        <v>28</v>
      </c>
      <c r="U2" s="1">
        <f>27+68</f>
        <v>95</v>
      </c>
      <c r="V2" s="9">
        <f>U2/308</f>
        <v>0.30844155844155846</v>
      </c>
      <c r="W2" s="33">
        <f>5*31</f>
        <v>155</v>
      </c>
    </row>
    <row r="3" spans="1:23" ht="22.5" x14ac:dyDescent="0.25">
      <c r="A3" s="1" t="s">
        <v>4</v>
      </c>
      <c r="B3" s="7">
        <v>23</v>
      </c>
      <c r="C3" s="5" t="s">
        <v>86</v>
      </c>
      <c r="D3" s="1" t="s">
        <v>24</v>
      </c>
      <c r="E3" s="1" t="s">
        <v>21</v>
      </c>
      <c r="F3" s="1"/>
      <c r="G3" s="1"/>
      <c r="H3" s="1" t="s">
        <v>96</v>
      </c>
      <c r="I3" s="1"/>
      <c r="J3" s="1"/>
      <c r="K3" s="5"/>
      <c r="L3" s="52"/>
      <c r="M3" s="52"/>
      <c r="N3" s="52"/>
      <c r="O3" s="1"/>
      <c r="P3" s="1"/>
      <c r="Q3" s="1"/>
      <c r="R3" s="1"/>
      <c r="S3" s="1"/>
      <c r="T3" s="1"/>
      <c r="U3" s="1"/>
      <c r="V3" s="9"/>
      <c r="W3" s="33"/>
    </row>
    <row r="4" spans="1:23" ht="56.25" x14ac:dyDescent="0.25">
      <c r="A4" s="1" t="s">
        <v>3</v>
      </c>
      <c r="B4" s="7">
        <v>17</v>
      </c>
      <c r="C4" s="5" t="s">
        <v>85</v>
      </c>
      <c r="D4" s="1" t="s">
        <v>24</v>
      </c>
      <c r="E4" s="1" t="s">
        <v>17</v>
      </c>
      <c r="F4" s="1" t="s">
        <v>66</v>
      </c>
      <c r="G4" s="1" t="s">
        <v>32</v>
      </c>
      <c r="H4" s="1" t="s">
        <v>33</v>
      </c>
      <c r="I4" s="1" t="s">
        <v>34</v>
      </c>
      <c r="J4" s="1" t="s">
        <v>35</v>
      </c>
      <c r="K4" s="3" t="s">
        <v>40</v>
      </c>
      <c r="L4" s="51"/>
      <c r="M4" s="51"/>
      <c r="N4" s="51"/>
      <c r="O4" s="1" t="s">
        <v>24</v>
      </c>
      <c r="P4" s="1" t="s">
        <v>24</v>
      </c>
      <c r="Q4" s="1" t="s">
        <v>24</v>
      </c>
      <c r="R4" s="1" t="s">
        <v>24</v>
      </c>
      <c r="S4" s="1" t="s">
        <v>132</v>
      </c>
      <c r="T4" s="1" t="s">
        <v>130</v>
      </c>
      <c r="U4" s="1">
        <f>51+213</f>
        <v>264</v>
      </c>
      <c r="V4" s="9">
        <f>U4/308</f>
        <v>0.8571428571428571</v>
      </c>
      <c r="W4" s="33">
        <f>5*86</f>
        <v>430</v>
      </c>
    </row>
    <row r="5" spans="1:23" ht="67.5" x14ac:dyDescent="0.25">
      <c r="A5" s="1" t="s">
        <v>3</v>
      </c>
      <c r="B5" s="7">
        <v>24</v>
      </c>
      <c r="C5" s="5" t="s">
        <v>97</v>
      </c>
      <c r="D5" s="1" t="s">
        <v>24</v>
      </c>
      <c r="E5" s="1" t="s">
        <v>98</v>
      </c>
      <c r="F5" s="1">
        <v>0</v>
      </c>
      <c r="G5" s="1" t="s">
        <v>99</v>
      </c>
      <c r="H5" s="1" t="s">
        <v>102</v>
      </c>
      <c r="I5" s="1" t="s">
        <v>100</v>
      </c>
      <c r="J5" s="1" t="s">
        <v>101</v>
      </c>
      <c r="K5" s="5" t="s">
        <v>52</v>
      </c>
      <c r="L5" s="52"/>
      <c r="M5" s="52"/>
      <c r="N5" s="52"/>
      <c r="O5" s="1" t="s">
        <v>52</v>
      </c>
      <c r="P5" s="1" t="s">
        <v>52</v>
      </c>
      <c r="Q5" s="1" t="s">
        <v>52</v>
      </c>
      <c r="R5" s="1" t="s">
        <v>52</v>
      </c>
      <c r="S5" s="1" t="s">
        <v>52</v>
      </c>
      <c r="T5" s="1" t="s">
        <v>52</v>
      </c>
      <c r="U5" s="1"/>
      <c r="V5" s="9"/>
      <c r="W5" s="33"/>
    </row>
    <row r="6" spans="1:23" ht="45" x14ac:dyDescent="0.25">
      <c r="A6" s="1" t="s">
        <v>5</v>
      </c>
      <c r="B6" s="7">
        <v>16</v>
      </c>
      <c r="C6" s="5" t="s">
        <v>85</v>
      </c>
      <c r="D6" s="1" t="s">
        <v>24</v>
      </c>
      <c r="E6" s="1" t="s">
        <v>17</v>
      </c>
      <c r="F6" s="1" t="s">
        <v>66</v>
      </c>
      <c r="G6" s="1" t="s">
        <v>76</v>
      </c>
      <c r="H6" s="1" t="s">
        <v>77</v>
      </c>
      <c r="I6" s="1" t="s">
        <v>78</v>
      </c>
      <c r="J6" s="1" t="s">
        <v>80</v>
      </c>
      <c r="K6" s="3" t="s">
        <v>41</v>
      </c>
      <c r="L6" s="51"/>
      <c r="M6" s="51"/>
      <c r="N6" s="51"/>
      <c r="O6" s="1" t="s">
        <v>24</v>
      </c>
      <c r="P6" s="1" t="s">
        <v>26</v>
      </c>
      <c r="Q6" s="1" t="s">
        <v>26</v>
      </c>
      <c r="R6" s="1" t="s">
        <v>24</v>
      </c>
      <c r="S6" s="1" t="s">
        <v>37</v>
      </c>
      <c r="T6" s="1" t="s">
        <v>31</v>
      </c>
      <c r="U6" s="1">
        <f>23+38</f>
        <v>61</v>
      </c>
      <c r="V6" s="9">
        <f>U6/308</f>
        <v>0.19805194805194806</v>
      </c>
      <c r="W6" s="33">
        <f>5*20</f>
        <v>100</v>
      </c>
    </row>
    <row r="7" spans="1:23" ht="67.5" x14ac:dyDescent="0.25">
      <c r="A7" s="1" t="s">
        <v>5</v>
      </c>
      <c r="B7" s="7">
        <v>19</v>
      </c>
      <c r="C7" s="5" t="s">
        <v>112</v>
      </c>
      <c r="D7" s="1" t="s">
        <v>75</v>
      </c>
      <c r="E7" s="1" t="s">
        <v>18</v>
      </c>
      <c r="F7" s="1" t="s">
        <v>72</v>
      </c>
      <c r="G7" s="1" t="s">
        <v>87</v>
      </c>
      <c r="H7" s="1" t="s">
        <v>73</v>
      </c>
      <c r="I7" s="1" t="s">
        <v>79</v>
      </c>
      <c r="J7" s="1" t="s">
        <v>74</v>
      </c>
      <c r="K7" s="5" t="s">
        <v>88</v>
      </c>
      <c r="L7" s="52"/>
      <c r="M7" s="52"/>
      <c r="N7" s="52"/>
      <c r="O7" s="1" t="s">
        <v>24</v>
      </c>
      <c r="P7" s="1" t="s">
        <v>52</v>
      </c>
      <c r="Q7" s="1" t="s">
        <v>24</v>
      </c>
      <c r="R7" s="1" t="s">
        <v>24</v>
      </c>
      <c r="S7" s="1" t="s">
        <v>52</v>
      </c>
      <c r="T7" s="1" t="s">
        <v>52</v>
      </c>
      <c r="U7" s="1">
        <v>23</v>
      </c>
      <c r="V7" s="9">
        <f>U7/308</f>
        <v>7.4675324675324672E-2</v>
      </c>
      <c r="W7" s="33">
        <f>5*8</f>
        <v>40</v>
      </c>
    </row>
    <row r="8" spans="1:23" ht="101.25" x14ac:dyDescent="0.25">
      <c r="A8" s="1" t="s">
        <v>6</v>
      </c>
      <c r="B8" s="7">
        <v>20</v>
      </c>
      <c r="C8" s="5" t="s">
        <v>85</v>
      </c>
      <c r="D8" s="1" t="s">
        <v>24</v>
      </c>
      <c r="E8" s="1" t="s">
        <v>17</v>
      </c>
      <c r="F8" s="1" t="s">
        <v>66</v>
      </c>
      <c r="G8" s="1" t="s">
        <v>116</v>
      </c>
      <c r="H8" s="1" t="s">
        <v>115</v>
      </c>
      <c r="I8" s="1" t="s">
        <v>117</v>
      </c>
      <c r="J8" s="1" t="s">
        <v>118</v>
      </c>
      <c r="K8" s="3" t="s">
        <v>42</v>
      </c>
      <c r="L8" s="51"/>
      <c r="M8" s="51"/>
      <c r="N8" s="51"/>
      <c r="O8" s="1" t="s">
        <v>24</v>
      </c>
      <c r="P8" s="1"/>
      <c r="Q8" s="1"/>
      <c r="R8" s="1"/>
      <c r="S8" s="1" t="s">
        <v>131</v>
      </c>
      <c r="T8" s="1" t="s">
        <v>126</v>
      </c>
      <c r="U8" s="1">
        <f>42+13</f>
        <v>55</v>
      </c>
      <c r="V8" s="9">
        <f>U8/308</f>
        <v>0.17857142857142858</v>
      </c>
      <c r="W8" s="1">
        <f>5*18</f>
        <v>90</v>
      </c>
    </row>
    <row r="9" spans="1:23" s="32" customFormat="1" ht="56.25" x14ac:dyDescent="0.25">
      <c r="A9" s="44" t="s">
        <v>7</v>
      </c>
      <c r="B9" s="45" t="s">
        <v>125</v>
      </c>
      <c r="C9" s="46" t="s">
        <v>143</v>
      </c>
      <c r="D9" s="44" t="s">
        <v>105</v>
      </c>
      <c r="E9" s="44" t="s">
        <v>19</v>
      </c>
      <c r="F9" s="44" t="s">
        <v>150</v>
      </c>
      <c r="G9" s="44" t="s">
        <v>103</v>
      </c>
      <c r="H9" s="44" t="s">
        <v>104</v>
      </c>
      <c r="I9" s="44" t="s">
        <v>70</v>
      </c>
      <c r="J9" s="44" t="s">
        <v>106</v>
      </c>
      <c r="K9" s="47" t="s">
        <v>180</v>
      </c>
      <c r="L9" s="53"/>
      <c r="M9" s="53"/>
      <c r="N9" s="53"/>
      <c r="O9" s="4" t="s">
        <v>52</v>
      </c>
      <c r="P9" s="4"/>
      <c r="Q9" s="4"/>
      <c r="R9" s="4"/>
      <c r="S9" s="4"/>
      <c r="T9" s="4"/>
      <c r="U9" s="4"/>
      <c r="V9" s="31"/>
      <c r="W9" s="4"/>
    </row>
    <row r="10" spans="1:23" s="32" customFormat="1" ht="22.5" x14ac:dyDescent="0.25">
      <c r="A10" s="4" t="s">
        <v>7</v>
      </c>
      <c r="B10" s="22">
        <v>12</v>
      </c>
      <c r="C10" s="11" t="s">
        <v>169</v>
      </c>
      <c r="D10" s="4"/>
      <c r="E10" s="4"/>
      <c r="F10" s="4"/>
      <c r="G10" s="4" t="s">
        <v>168</v>
      </c>
      <c r="H10" s="4"/>
      <c r="I10" s="4"/>
      <c r="J10" s="4"/>
      <c r="K10" s="11"/>
      <c r="L10" s="54"/>
      <c r="M10" s="54"/>
      <c r="N10" s="54"/>
      <c r="O10" s="4"/>
      <c r="P10" s="4"/>
      <c r="Q10" s="4"/>
      <c r="R10" s="4"/>
      <c r="S10" s="4"/>
      <c r="T10" s="4"/>
      <c r="U10" s="4"/>
      <c r="V10" s="31"/>
      <c r="W10" s="4"/>
    </row>
    <row r="11" spans="1:23" s="23" customFormat="1" ht="45" x14ac:dyDescent="0.25">
      <c r="A11" s="4" t="s">
        <v>7</v>
      </c>
      <c r="B11" s="22">
        <v>14</v>
      </c>
      <c r="C11" s="11" t="s">
        <v>146</v>
      </c>
      <c r="D11" s="4" t="s">
        <v>105</v>
      </c>
      <c r="E11" s="4" t="s">
        <v>18</v>
      </c>
      <c r="F11" s="12" t="s">
        <v>158</v>
      </c>
      <c r="G11" s="4" t="s">
        <v>142</v>
      </c>
      <c r="H11" s="4" t="s">
        <v>139</v>
      </c>
      <c r="I11" s="12" t="s">
        <v>141</v>
      </c>
      <c r="J11" s="12" t="s">
        <v>140</v>
      </c>
      <c r="K11" s="13" t="s">
        <v>52</v>
      </c>
      <c r="L11" s="55"/>
      <c r="M11" s="55"/>
      <c r="N11" s="55"/>
      <c r="O11" s="13" t="s">
        <v>52</v>
      </c>
      <c r="P11" s="13" t="s">
        <v>52</v>
      </c>
      <c r="Q11" s="13" t="s">
        <v>70</v>
      </c>
      <c r="R11" s="13" t="s">
        <v>70</v>
      </c>
      <c r="S11" s="13" t="s">
        <v>52</v>
      </c>
      <c r="T11" s="13" t="s">
        <v>52</v>
      </c>
      <c r="U11" s="12">
        <v>7</v>
      </c>
      <c r="V11" s="21">
        <f>U11/308</f>
        <v>2.2727272727272728E-2</v>
      </c>
      <c r="W11" s="12">
        <f>5*2.3</f>
        <v>11.5</v>
      </c>
    </row>
    <row r="12" spans="1:23" s="23" customFormat="1" ht="33.75" x14ac:dyDescent="0.25">
      <c r="A12" s="12" t="s">
        <v>162</v>
      </c>
      <c r="B12" s="38" t="s">
        <v>29</v>
      </c>
      <c r="C12" s="13" t="s">
        <v>71</v>
      </c>
      <c r="D12" s="12" t="s">
        <v>124</v>
      </c>
      <c r="E12" s="12" t="s">
        <v>163</v>
      </c>
      <c r="F12" s="12"/>
      <c r="G12" s="12" t="s">
        <v>107</v>
      </c>
      <c r="H12" s="12" t="s">
        <v>108</v>
      </c>
      <c r="I12" s="12"/>
      <c r="J12" s="12"/>
      <c r="K12" s="39"/>
      <c r="L12" s="56"/>
      <c r="M12" s="56"/>
      <c r="N12" s="56"/>
      <c r="O12" s="12"/>
      <c r="P12" s="12"/>
      <c r="Q12" s="12"/>
      <c r="R12" s="12"/>
      <c r="S12" s="12"/>
      <c r="T12" s="12"/>
      <c r="U12" s="12"/>
      <c r="V12" s="21"/>
      <c r="W12" s="12"/>
    </row>
    <row r="13" spans="1:23" s="23" customFormat="1" ht="56.25" x14ac:dyDescent="0.25">
      <c r="A13" s="12" t="s">
        <v>162</v>
      </c>
      <c r="B13" s="40" t="s">
        <v>29</v>
      </c>
      <c r="C13" s="13" t="s">
        <v>138</v>
      </c>
      <c r="D13" s="12" t="s">
        <v>24</v>
      </c>
      <c r="E13" s="12" t="s">
        <v>164</v>
      </c>
      <c r="F13" s="12" t="s">
        <v>89</v>
      </c>
      <c r="G13" s="12" t="s">
        <v>60</v>
      </c>
      <c r="H13" s="12" t="s">
        <v>83</v>
      </c>
      <c r="I13" s="12" t="s">
        <v>55</v>
      </c>
      <c r="J13" s="12" t="s">
        <v>56</v>
      </c>
      <c r="K13" s="13" t="s">
        <v>81</v>
      </c>
      <c r="L13" s="55"/>
      <c r="M13" s="55"/>
      <c r="N13" s="55"/>
      <c r="O13" s="12"/>
      <c r="P13" s="12" t="s">
        <v>52</v>
      </c>
      <c r="Q13" s="12" t="s">
        <v>52</v>
      </c>
      <c r="R13" s="12" t="s">
        <v>52</v>
      </c>
      <c r="S13" s="12"/>
      <c r="T13" s="12" t="s">
        <v>52</v>
      </c>
      <c r="U13" s="12"/>
      <c r="V13" s="21"/>
      <c r="W13" s="12"/>
    </row>
    <row r="14" spans="1:23" ht="56.25" x14ac:dyDescent="0.25">
      <c r="A14" s="1" t="s">
        <v>7</v>
      </c>
      <c r="B14" s="7">
        <v>18</v>
      </c>
      <c r="C14" s="5" t="s">
        <v>110</v>
      </c>
      <c r="D14" s="1" t="s">
        <v>24</v>
      </c>
      <c r="E14" s="1" t="s">
        <v>17</v>
      </c>
      <c r="F14" s="1" t="s">
        <v>66</v>
      </c>
      <c r="G14" s="1" t="s">
        <v>165</v>
      </c>
      <c r="H14" s="1" t="s">
        <v>58</v>
      </c>
      <c r="I14" s="1" t="s">
        <v>90</v>
      </c>
      <c r="J14" s="1" t="s">
        <v>59</v>
      </c>
      <c r="K14" s="3" t="s">
        <v>43</v>
      </c>
      <c r="L14" s="60" t="s">
        <v>105</v>
      </c>
      <c r="M14" s="60" t="s">
        <v>105</v>
      </c>
      <c r="N14" s="60" t="s">
        <v>105</v>
      </c>
      <c r="O14" s="1" t="s">
        <v>24</v>
      </c>
      <c r="P14" s="1" t="s">
        <v>105</v>
      </c>
      <c r="Q14" s="1" t="s">
        <v>105</v>
      </c>
      <c r="R14" s="1" t="s">
        <v>105</v>
      </c>
      <c r="S14" s="1" t="s">
        <v>105</v>
      </c>
      <c r="T14" s="1" t="s">
        <v>31</v>
      </c>
      <c r="U14" s="1">
        <f>35+20</f>
        <v>55</v>
      </c>
      <c r="V14" s="9">
        <f>U14/308</f>
        <v>0.17857142857142858</v>
      </c>
      <c r="W14" s="1">
        <f>5*18</f>
        <v>90</v>
      </c>
    </row>
    <row r="15" spans="1:23" s="32" customFormat="1" ht="22.5" x14ac:dyDescent="0.25">
      <c r="A15" s="4" t="s">
        <v>7</v>
      </c>
      <c r="B15" s="22">
        <v>19</v>
      </c>
      <c r="C15" s="11" t="s">
        <v>170</v>
      </c>
      <c r="D15" s="4"/>
      <c r="E15" s="4"/>
      <c r="F15" s="4"/>
      <c r="G15" s="4" t="s">
        <v>168</v>
      </c>
      <c r="H15" s="4"/>
      <c r="I15" s="4"/>
      <c r="J15" s="4"/>
      <c r="K15" s="11"/>
      <c r="L15" s="20" t="s">
        <v>52</v>
      </c>
      <c r="M15" s="20" t="s">
        <v>52</v>
      </c>
      <c r="N15" s="20" t="s">
        <v>52</v>
      </c>
      <c r="O15" s="4"/>
      <c r="P15" s="4"/>
      <c r="Q15" s="4"/>
      <c r="R15" s="4"/>
      <c r="S15" s="4"/>
      <c r="T15" s="4"/>
      <c r="U15" s="4"/>
      <c r="V15" s="31"/>
      <c r="W15" s="4"/>
    </row>
    <row r="16" spans="1:23" ht="67.5" x14ac:dyDescent="0.25">
      <c r="A16" s="1" t="s">
        <v>8</v>
      </c>
      <c r="B16" s="7">
        <v>15</v>
      </c>
      <c r="C16" s="5" t="s">
        <v>85</v>
      </c>
      <c r="D16" s="1" t="s">
        <v>24</v>
      </c>
      <c r="E16" s="1" t="s">
        <v>17</v>
      </c>
      <c r="F16" s="1" t="s">
        <v>66</v>
      </c>
      <c r="G16" s="1" t="s">
        <v>194</v>
      </c>
      <c r="H16" s="1" t="s">
        <v>82</v>
      </c>
      <c r="I16" s="1" t="s">
        <v>195</v>
      </c>
      <c r="J16" s="4" t="s">
        <v>111</v>
      </c>
      <c r="K16" s="3" t="s">
        <v>44</v>
      </c>
      <c r="L16" s="20" t="s">
        <v>105</v>
      </c>
      <c r="M16" s="20" t="s">
        <v>105</v>
      </c>
      <c r="N16" s="20" t="s">
        <v>105</v>
      </c>
      <c r="O16" s="1" t="s">
        <v>24</v>
      </c>
      <c r="P16" s="1"/>
      <c r="Q16" s="1"/>
      <c r="R16" s="1"/>
      <c r="S16" s="1" t="s">
        <v>129</v>
      </c>
      <c r="T16" s="1" t="s">
        <v>126</v>
      </c>
      <c r="U16" s="1"/>
      <c r="V16" s="9"/>
      <c r="W16" s="1"/>
    </row>
    <row r="17" spans="1:23" s="23" customFormat="1" ht="67.5" x14ac:dyDescent="0.25">
      <c r="A17" s="12" t="s">
        <v>8</v>
      </c>
      <c r="B17" s="40" t="s">
        <v>20</v>
      </c>
      <c r="C17" s="13" t="s">
        <v>109</v>
      </c>
      <c r="D17" s="12" t="s">
        <v>24</v>
      </c>
      <c r="E17" s="12" t="s">
        <v>19</v>
      </c>
      <c r="F17" s="41" t="s">
        <v>144</v>
      </c>
      <c r="G17" s="12" t="s">
        <v>145</v>
      </c>
      <c r="H17" s="12" t="s">
        <v>29</v>
      </c>
      <c r="I17" s="12" t="s">
        <v>29</v>
      </c>
      <c r="J17" s="12" t="s">
        <v>123</v>
      </c>
      <c r="K17" s="13" t="s">
        <v>181</v>
      </c>
      <c r="L17" s="20" t="s">
        <v>105</v>
      </c>
      <c r="M17" s="20" t="s">
        <v>105</v>
      </c>
      <c r="N17" s="20" t="s">
        <v>105</v>
      </c>
      <c r="O17" s="20" t="s">
        <v>29</v>
      </c>
      <c r="P17" s="20" t="s">
        <v>52</v>
      </c>
      <c r="Q17" s="20" t="s">
        <v>52</v>
      </c>
      <c r="R17" s="20" t="s">
        <v>52</v>
      </c>
      <c r="S17" s="20" t="s">
        <v>134</v>
      </c>
      <c r="T17" s="12" t="s">
        <v>52</v>
      </c>
      <c r="U17" s="12"/>
      <c r="V17" s="21"/>
      <c r="W17" s="12"/>
    </row>
    <row r="18" spans="1:23" s="32" customFormat="1" ht="22.5" x14ac:dyDescent="0.25">
      <c r="A18" s="4" t="s">
        <v>8</v>
      </c>
      <c r="B18" s="22">
        <v>15</v>
      </c>
      <c r="C18" s="11" t="s">
        <v>169</v>
      </c>
      <c r="D18" s="4"/>
      <c r="E18" s="4"/>
      <c r="F18" s="4"/>
      <c r="G18" s="4" t="s">
        <v>168</v>
      </c>
      <c r="H18" s="4"/>
      <c r="I18" s="4"/>
      <c r="J18" s="4"/>
      <c r="K18" s="11"/>
      <c r="L18" s="20" t="s">
        <v>52</v>
      </c>
      <c r="M18" s="20" t="s">
        <v>52</v>
      </c>
      <c r="N18" s="20" t="s">
        <v>52</v>
      </c>
      <c r="O18" s="4"/>
      <c r="P18" s="4"/>
      <c r="Q18" s="4"/>
      <c r="R18" s="4"/>
      <c r="S18" s="4"/>
      <c r="T18" s="4"/>
      <c r="U18" s="4"/>
      <c r="V18" s="31"/>
      <c r="W18" s="4"/>
    </row>
    <row r="19" spans="1:23" s="32" customFormat="1" ht="67.5" x14ac:dyDescent="0.25">
      <c r="A19" s="20" t="s">
        <v>8</v>
      </c>
      <c r="B19" s="43">
        <v>23</v>
      </c>
      <c r="C19" s="24" t="s">
        <v>191</v>
      </c>
      <c r="D19" s="20"/>
      <c r="E19" s="20" t="s">
        <v>190</v>
      </c>
      <c r="F19" s="20"/>
      <c r="G19" s="20" t="s">
        <v>187</v>
      </c>
      <c r="H19" s="20" t="s">
        <v>188</v>
      </c>
      <c r="I19" s="20" t="s">
        <v>189</v>
      </c>
      <c r="J19" s="20"/>
      <c r="K19" s="11"/>
      <c r="L19" s="20"/>
      <c r="M19" s="20"/>
      <c r="N19" s="20"/>
      <c r="O19" s="4"/>
      <c r="P19" s="4"/>
      <c r="Q19" s="4"/>
      <c r="R19" s="4"/>
      <c r="S19" s="4"/>
      <c r="T19" s="4"/>
      <c r="U19" s="4"/>
      <c r="V19" s="31"/>
      <c r="W19" s="4"/>
    </row>
    <row r="20" spans="1:23" s="32" customFormat="1" ht="33.75" x14ac:dyDescent="0.25">
      <c r="A20" s="4" t="s">
        <v>8</v>
      </c>
      <c r="B20" s="22">
        <v>27</v>
      </c>
      <c r="C20" s="11" t="s">
        <v>174</v>
      </c>
      <c r="D20" s="4" t="s">
        <v>134</v>
      </c>
      <c r="E20" s="4" t="s">
        <v>175</v>
      </c>
      <c r="F20" s="4" t="s">
        <v>134</v>
      </c>
      <c r="G20" s="4" t="s">
        <v>176</v>
      </c>
      <c r="H20" s="4" t="s">
        <v>177</v>
      </c>
      <c r="I20" s="4" t="s">
        <v>178</v>
      </c>
      <c r="J20" s="4" t="s">
        <v>179</v>
      </c>
      <c r="K20" s="11" t="s">
        <v>134</v>
      </c>
      <c r="L20" s="20" t="s">
        <v>52</v>
      </c>
      <c r="M20" s="20" t="s">
        <v>52</v>
      </c>
      <c r="N20" s="20" t="s">
        <v>52</v>
      </c>
      <c r="O20" s="4" t="s">
        <v>134</v>
      </c>
      <c r="P20" s="4" t="s">
        <v>134</v>
      </c>
      <c r="Q20" s="4" t="s">
        <v>134</v>
      </c>
      <c r="R20" s="4" t="s">
        <v>134</v>
      </c>
      <c r="S20" s="4" t="s">
        <v>134</v>
      </c>
      <c r="T20" s="4" t="s">
        <v>134</v>
      </c>
      <c r="U20" s="4"/>
      <c r="V20" s="31"/>
      <c r="W20" s="4" t="s">
        <v>29</v>
      </c>
    </row>
    <row r="21" spans="1:23" s="32" customFormat="1" ht="22.5" x14ac:dyDescent="0.25">
      <c r="A21" s="4" t="s">
        <v>8</v>
      </c>
      <c r="B21" s="22">
        <v>30</v>
      </c>
      <c r="C21" s="11" t="s">
        <v>170</v>
      </c>
      <c r="D21" s="4"/>
      <c r="E21" s="4"/>
      <c r="F21" s="4"/>
      <c r="G21" s="4" t="s">
        <v>168</v>
      </c>
      <c r="H21" s="4"/>
      <c r="I21" s="4"/>
      <c r="J21" s="4"/>
      <c r="K21" s="11"/>
      <c r="L21" s="20" t="s">
        <v>52</v>
      </c>
      <c r="M21" s="20" t="s">
        <v>52</v>
      </c>
      <c r="N21" s="20" t="s">
        <v>52</v>
      </c>
      <c r="O21" s="4"/>
      <c r="P21" s="4"/>
      <c r="Q21" s="4"/>
      <c r="R21" s="4"/>
      <c r="S21" s="4"/>
      <c r="T21" s="4"/>
      <c r="U21" s="4"/>
      <c r="V21" s="31"/>
      <c r="W21" s="4"/>
    </row>
    <row r="22" spans="1:23" ht="56.25" x14ac:dyDescent="0.25">
      <c r="A22" s="1" t="s">
        <v>9</v>
      </c>
      <c r="B22" s="7">
        <v>27</v>
      </c>
      <c r="C22" s="11" t="s">
        <v>93</v>
      </c>
      <c r="D22" s="4" t="s">
        <v>24</v>
      </c>
      <c r="E22" s="1" t="s">
        <v>17</v>
      </c>
      <c r="F22" s="1" t="s">
        <v>66</v>
      </c>
      <c r="G22" s="1" t="s">
        <v>91</v>
      </c>
      <c r="H22" s="1" t="s">
        <v>127</v>
      </c>
      <c r="I22" s="1" t="s">
        <v>61</v>
      </c>
      <c r="J22" s="1" t="s">
        <v>36</v>
      </c>
      <c r="K22" s="3" t="s">
        <v>45</v>
      </c>
      <c r="L22" s="51"/>
      <c r="M22" s="51"/>
      <c r="N22" s="51"/>
      <c r="O22" s="1" t="s">
        <v>24</v>
      </c>
      <c r="P22" s="1"/>
      <c r="Q22" s="1" t="s">
        <v>24</v>
      </c>
      <c r="R22" s="1"/>
      <c r="S22" s="1" t="s">
        <v>128</v>
      </c>
      <c r="T22" s="1" t="s">
        <v>126</v>
      </c>
      <c r="U22" s="1"/>
      <c r="V22" s="9"/>
      <c r="W22" s="1"/>
    </row>
    <row r="23" spans="1:23" s="32" customFormat="1" ht="22.5" x14ac:dyDescent="0.25">
      <c r="A23" s="4" t="s">
        <v>10</v>
      </c>
      <c r="B23" s="22">
        <v>10</v>
      </c>
      <c r="C23" s="11" t="s">
        <v>169</v>
      </c>
      <c r="D23" s="4"/>
      <c r="E23" s="4"/>
      <c r="F23" s="4"/>
      <c r="G23" s="4" t="s">
        <v>171</v>
      </c>
      <c r="H23" s="4"/>
      <c r="I23" s="4"/>
      <c r="J23" s="4"/>
      <c r="K23" s="11"/>
      <c r="L23" s="54"/>
      <c r="M23" s="54"/>
      <c r="N23" s="54"/>
      <c r="O23" s="4"/>
      <c r="P23" s="4"/>
      <c r="Q23" s="4"/>
      <c r="R23" s="4"/>
      <c r="S23" s="4"/>
      <c r="T23" s="4"/>
      <c r="U23" s="4"/>
      <c r="V23" s="31"/>
      <c r="W23" s="4"/>
    </row>
    <row r="24" spans="1:23" s="32" customFormat="1" ht="22.5" x14ac:dyDescent="0.25">
      <c r="A24" s="4" t="s">
        <v>10</v>
      </c>
      <c r="B24" s="22">
        <v>11</v>
      </c>
      <c r="C24" s="11" t="s">
        <v>170</v>
      </c>
      <c r="D24" s="4"/>
      <c r="E24" s="4"/>
      <c r="F24" s="4"/>
      <c r="G24" s="4" t="s">
        <v>171</v>
      </c>
      <c r="H24" s="4"/>
      <c r="I24" s="4"/>
      <c r="J24" s="4"/>
      <c r="K24" s="11"/>
      <c r="L24" s="54"/>
      <c r="M24" s="54"/>
      <c r="N24" s="54"/>
      <c r="O24" s="4"/>
      <c r="P24" s="4"/>
      <c r="Q24" s="4"/>
      <c r="R24" s="4"/>
      <c r="S24" s="4"/>
      <c r="T24" s="4"/>
      <c r="U24" s="4"/>
      <c r="V24" s="31"/>
      <c r="W24" s="4"/>
    </row>
    <row r="25" spans="1:23" ht="78.75" x14ac:dyDescent="0.25">
      <c r="A25" s="1" t="s">
        <v>10</v>
      </c>
      <c r="B25" s="7">
        <v>17</v>
      </c>
      <c r="C25" s="5" t="s">
        <v>85</v>
      </c>
      <c r="D25" s="1" t="s">
        <v>24</v>
      </c>
      <c r="E25" s="1" t="s">
        <v>17</v>
      </c>
      <c r="F25" s="1" t="s">
        <v>66</v>
      </c>
      <c r="G25" s="1" t="s">
        <v>62</v>
      </c>
      <c r="H25" s="1" t="s">
        <v>63</v>
      </c>
      <c r="I25" s="1" t="s">
        <v>113</v>
      </c>
      <c r="J25" s="1" t="s">
        <v>64</v>
      </c>
      <c r="K25" s="3" t="s">
        <v>68</v>
      </c>
      <c r="L25" s="51"/>
      <c r="M25" s="51"/>
      <c r="N25" s="51"/>
      <c r="O25" s="1" t="s">
        <v>24</v>
      </c>
      <c r="P25" s="1"/>
      <c r="Q25" s="1" t="s">
        <v>24</v>
      </c>
      <c r="R25" s="1"/>
      <c r="S25" s="1" t="s">
        <v>135</v>
      </c>
      <c r="T25" s="1" t="s">
        <v>126</v>
      </c>
      <c r="U25" s="1"/>
      <c r="V25" s="9"/>
      <c r="W25" s="1"/>
    </row>
    <row r="26" spans="1:23" ht="78.75" x14ac:dyDescent="0.2">
      <c r="A26" s="1" t="s">
        <v>10</v>
      </c>
      <c r="B26" s="7">
        <v>20</v>
      </c>
      <c r="C26" s="5" t="s">
        <v>119</v>
      </c>
      <c r="D26" s="1" t="s">
        <v>24</v>
      </c>
      <c r="E26" s="1" t="s">
        <v>18</v>
      </c>
      <c r="F26" s="1" t="s">
        <v>137</v>
      </c>
      <c r="G26" s="19" t="s">
        <v>136</v>
      </c>
      <c r="H26" s="1" t="s">
        <v>63</v>
      </c>
      <c r="I26" s="1" t="s">
        <v>114</v>
      </c>
      <c r="J26" s="1" t="s">
        <v>64</v>
      </c>
      <c r="K26" s="5" t="s">
        <v>133</v>
      </c>
      <c r="L26" s="52"/>
      <c r="M26" s="52"/>
      <c r="N26" s="52"/>
      <c r="O26" s="1"/>
      <c r="P26" s="1"/>
      <c r="Q26" s="1" t="s">
        <v>24</v>
      </c>
      <c r="R26" s="1"/>
      <c r="S26" s="1" t="s">
        <v>134</v>
      </c>
      <c r="T26" s="1" t="s">
        <v>134</v>
      </c>
      <c r="U26" s="1"/>
      <c r="V26" s="9"/>
      <c r="W26" s="1"/>
    </row>
    <row r="27" spans="1:23" ht="101.25" x14ac:dyDescent="0.25">
      <c r="A27" s="1" t="s">
        <v>10</v>
      </c>
      <c r="B27" s="7">
        <v>24</v>
      </c>
      <c r="C27" s="5" t="s">
        <v>48</v>
      </c>
      <c r="D27" s="1" t="s">
        <v>24</v>
      </c>
      <c r="E27" s="1" t="s">
        <v>51</v>
      </c>
      <c r="F27" s="36">
        <v>50</v>
      </c>
      <c r="G27" s="1" t="s">
        <v>167</v>
      </c>
      <c r="H27" s="4" t="s">
        <v>121</v>
      </c>
      <c r="I27" s="4" t="s">
        <v>120</v>
      </c>
      <c r="J27" s="1" t="s">
        <v>122</v>
      </c>
      <c r="L27" s="52"/>
      <c r="M27" s="52"/>
      <c r="N27" s="52"/>
      <c r="O27" s="1"/>
      <c r="P27" s="1"/>
      <c r="Q27" s="1"/>
      <c r="R27" s="1"/>
      <c r="S27" s="1"/>
      <c r="T27" s="1"/>
      <c r="U27" s="1"/>
      <c r="V27" s="9"/>
      <c r="W27" s="1"/>
    </row>
    <row r="28" spans="1:23" s="32" customFormat="1" ht="45" x14ac:dyDescent="0.25">
      <c r="A28" s="4" t="s">
        <v>11</v>
      </c>
      <c r="B28" s="22">
        <v>10</v>
      </c>
      <c r="C28" s="11" t="s">
        <v>159</v>
      </c>
      <c r="D28" s="4" t="s">
        <v>105</v>
      </c>
      <c r="E28" s="4" t="s">
        <v>18</v>
      </c>
      <c r="F28" s="30">
        <v>50</v>
      </c>
      <c r="G28" s="4" t="s">
        <v>147</v>
      </c>
      <c r="H28" s="4" t="s">
        <v>149</v>
      </c>
      <c r="I28" s="4"/>
      <c r="J28" s="4"/>
      <c r="K28" s="11"/>
      <c r="L28" s="54"/>
      <c r="M28" s="54"/>
      <c r="N28" s="54"/>
      <c r="O28" s="4" t="s">
        <v>148</v>
      </c>
      <c r="P28" s="4"/>
      <c r="Q28" s="4"/>
      <c r="R28" s="4"/>
      <c r="S28" s="4"/>
      <c r="T28" s="4"/>
      <c r="U28" s="4"/>
      <c r="V28" s="31"/>
      <c r="W28" s="4"/>
    </row>
    <row r="29" spans="1:23" s="32" customFormat="1" ht="22.5" x14ac:dyDescent="0.25">
      <c r="A29" s="4" t="s">
        <v>185</v>
      </c>
      <c r="B29" s="22">
        <v>15</v>
      </c>
      <c r="C29" s="11" t="s">
        <v>170</v>
      </c>
      <c r="D29" s="4"/>
      <c r="E29" s="4"/>
      <c r="F29" s="4"/>
      <c r="G29" s="4" t="s">
        <v>172</v>
      </c>
      <c r="H29" s="4"/>
      <c r="I29" s="4"/>
      <c r="J29" s="4"/>
      <c r="K29" s="11"/>
      <c r="L29" s="54"/>
      <c r="M29" s="54"/>
      <c r="N29" s="54"/>
      <c r="O29" s="4"/>
      <c r="P29" s="4"/>
      <c r="Q29" s="4"/>
      <c r="R29" s="4"/>
      <c r="S29" s="4"/>
      <c r="T29" s="4"/>
      <c r="U29" s="4"/>
      <c r="V29" s="31"/>
      <c r="W29" s="4"/>
    </row>
    <row r="30" spans="1:23" s="34" customFormat="1" ht="33.75" x14ac:dyDescent="0.25">
      <c r="A30" s="20" t="s">
        <v>11</v>
      </c>
      <c r="B30" s="43">
        <v>21</v>
      </c>
      <c r="C30" s="24" t="s">
        <v>85</v>
      </c>
      <c r="D30" s="20" t="s">
        <v>24</v>
      </c>
      <c r="E30" s="20" t="s">
        <v>17</v>
      </c>
      <c r="F30" s="20" t="s">
        <v>66</v>
      </c>
      <c r="G30" s="20" t="s">
        <v>184</v>
      </c>
      <c r="H30" s="20" t="s">
        <v>182</v>
      </c>
      <c r="I30" s="20" t="s">
        <v>183</v>
      </c>
      <c r="J30" s="20" t="s">
        <v>186</v>
      </c>
      <c r="K30" s="48" t="s">
        <v>46</v>
      </c>
      <c r="L30" s="57"/>
      <c r="M30" s="57"/>
      <c r="N30" s="57"/>
      <c r="O30" s="33" t="s">
        <v>24</v>
      </c>
      <c r="P30" s="33"/>
      <c r="Q30" s="33"/>
      <c r="R30" s="33"/>
      <c r="S30" s="33"/>
      <c r="T30" s="33"/>
      <c r="U30" s="33"/>
      <c r="V30" s="35"/>
      <c r="W30" s="33"/>
    </row>
    <row r="31" spans="1:23" s="32" customFormat="1" ht="22.5" x14ac:dyDescent="0.25">
      <c r="A31" s="4" t="s">
        <v>185</v>
      </c>
      <c r="B31" s="22">
        <v>22</v>
      </c>
      <c r="C31" s="11" t="s">
        <v>169</v>
      </c>
      <c r="D31" s="4"/>
      <c r="E31" s="4"/>
      <c r="F31" s="4"/>
      <c r="G31" s="4" t="s">
        <v>168</v>
      </c>
      <c r="H31" s="4"/>
      <c r="I31" s="4"/>
      <c r="J31" s="4"/>
      <c r="K31" s="11"/>
      <c r="L31" s="54"/>
      <c r="M31" s="54"/>
      <c r="N31" s="54"/>
      <c r="O31" s="4"/>
      <c r="P31" s="4"/>
      <c r="Q31" s="4"/>
      <c r="R31" s="4"/>
      <c r="S31" s="4"/>
      <c r="T31" s="4"/>
      <c r="U31" s="4"/>
      <c r="V31" s="31"/>
      <c r="W31" s="4"/>
    </row>
    <row r="32" spans="1:23" s="32" customFormat="1" ht="22.5" x14ac:dyDescent="0.25">
      <c r="A32" s="4" t="s">
        <v>12</v>
      </c>
      <c r="B32" s="22">
        <v>12</v>
      </c>
      <c r="C32" s="11" t="s">
        <v>169</v>
      </c>
      <c r="D32" s="4"/>
      <c r="E32" s="4"/>
      <c r="F32" s="4"/>
      <c r="G32" s="4" t="s">
        <v>171</v>
      </c>
      <c r="H32" s="4"/>
      <c r="I32" s="4"/>
      <c r="J32" s="4"/>
      <c r="K32" s="11"/>
      <c r="L32" s="54"/>
      <c r="M32" s="54"/>
      <c r="N32" s="54"/>
      <c r="O32" s="4"/>
      <c r="P32" s="4"/>
      <c r="Q32" s="4"/>
      <c r="R32" s="4"/>
      <c r="S32" s="4"/>
      <c r="T32" s="4"/>
      <c r="U32" s="4"/>
      <c r="V32" s="31"/>
      <c r="W32" s="4"/>
    </row>
    <row r="33" spans="1:23" s="32" customFormat="1" ht="22.5" x14ac:dyDescent="0.25">
      <c r="A33" s="4" t="s">
        <v>12</v>
      </c>
      <c r="B33" s="22">
        <v>13</v>
      </c>
      <c r="C33" s="11" t="s">
        <v>170</v>
      </c>
      <c r="D33" s="4"/>
      <c r="E33" s="4"/>
      <c r="F33" s="4"/>
      <c r="G33" s="4" t="s">
        <v>171</v>
      </c>
      <c r="H33" s="4"/>
      <c r="I33" s="4"/>
      <c r="J33" s="4"/>
      <c r="K33" s="11"/>
      <c r="L33" s="54"/>
      <c r="M33" s="54"/>
      <c r="N33" s="54"/>
      <c r="O33" s="4"/>
      <c r="P33" s="4"/>
      <c r="Q33" s="4"/>
      <c r="R33" s="4"/>
      <c r="S33" s="4"/>
      <c r="T33" s="4"/>
      <c r="U33" s="4"/>
      <c r="V33" s="31"/>
      <c r="W33" s="4"/>
    </row>
    <row r="34" spans="1:23" s="29" customFormat="1" ht="45" x14ac:dyDescent="0.25">
      <c r="A34" s="25" t="s">
        <v>12</v>
      </c>
      <c r="B34" s="26" t="s">
        <v>155</v>
      </c>
      <c r="C34" s="27" t="s">
        <v>156</v>
      </c>
      <c r="D34" s="25" t="s">
        <v>24</v>
      </c>
      <c r="E34" s="25" t="s">
        <v>153</v>
      </c>
      <c r="F34" s="25" t="s">
        <v>154</v>
      </c>
      <c r="G34" s="25" t="s">
        <v>152</v>
      </c>
      <c r="H34" s="25" t="s">
        <v>151</v>
      </c>
      <c r="I34" s="25"/>
      <c r="J34" s="25"/>
      <c r="K34" s="27" t="s">
        <v>154</v>
      </c>
      <c r="L34" s="58"/>
      <c r="M34" s="58"/>
      <c r="N34" s="58"/>
      <c r="O34" s="25" t="s">
        <v>148</v>
      </c>
      <c r="P34" s="25"/>
      <c r="Q34" s="25"/>
      <c r="R34" s="25"/>
      <c r="S34" s="25"/>
      <c r="T34" s="25"/>
      <c r="U34" s="25"/>
      <c r="V34" s="28"/>
      <c r="W34" s="25"/>
    </row>
    <row r="35" spans="1:23" s="32" customFormat="1" ht="101.25" x14ac:dyDescent="0.25">
      <c r="A35" s="4" t="s">
        <v>12</v>
      </c>
      <c r="B35" s="42" t="s">
        <v>160</v>
      </c>
      <c r="C35" s="11" t="s">
        <v>85</v>
      </c>
      <c r="D35" s="4" t="s">
        <v>24</v>
      </c>
      <c r="E35" s="4" t="s">
        <v>17</v>
      </c>
      <c r="F35" s="4" t="s">
        <v>66</v>
      </c>
      <c r="G35" s="32" t="s">
        <v>161</v>
      </c>
      <c r="H35" s="4" t="s">
        <v>151</v>
      </c>
      <c r="I35" s="4"/>
      <c r="J35" s="4"/>
      <c r="K35" s="11" t="s">
        <v>157</v>
      </c>
      <c r="L35" s="54"/>
      <c r="M35" s="54"/>
      <c r="N35" s="54"/>
      <c r="O35" s="4" t="s">
        <v>24</v>
      </c>
      <c r="P35" s="4"/>
      <c r="Q35" s="4"/>
      <c r="R35" s="4"/>
      <c r="S35" s="4"/>
      <c r="T35" s="4"/>
      <c r="U35" s="4"/>
      <c r="V35" s="31"/>
      <c r="W35" s="4"/>
    </row>
    <row r="36" spans="1:23" s="32" customFormat="1" ht="22.5" x14ac:dyDescent="0.25">
      <c r="A36" s="4" t="s">
        <v>92</v>
      </c>
      <c r="B36" s="22">
        <v>3</v>
      </c>
      <c r="C36" s="11" t="s">
        <v>173</v>
      </c>
      <c r="D36" s="4"/>
      <c r="E36" s="4"/>
      <c r="F36" s="4"/>
      <c r="G36" s="4" t="s">
        <v>168</v>
      </c>
      <c r="H36" s="4"/>
      <c r="I36" s="4"/>
      <c r="J36" s="4"/>
      <c r="K36" s="11"/>
      <c r="L36" s="54"/>
      <c r="M36" s="54"/>
      <c r="N36" s="54"/>
      <c r="O36" s="4"/>
      <c r="P36" s="4"/>
      <c r="Q36" s="4"/>
      <c r="R36" s="4"/>
      <c r="S36" s="4"/>
      <c r="T36" s="4"/>
      <c r="U36" s="4"/>
      <c r="V36" s="31"/>
      <c r="W36" s="4"/>
    </row>
    <row r="37" spans="1:23" s="32" customFormat="1" ht="22.5" x14ac:dyDescent="0.25">
      <c r="A37" s="4" t="s">
        <v>92</v>
      </c>
      <c r="B37" s="22">
        <v>15</v>
      </c>
      <c r="C37" s="11" t="s">
        <v>170</v>
      </c>
      <c r="D37" s="4"/>
      <c r="E37" s="4"/>
      <c r="F37" s="4"/>
      <c r="G37" s="4" t="s">
        <v>168</v>
      </c>
      <c r="H37" s="4"/>
      <c r="I37" s="4"/>
      <c r="J37" s="4"/>
      <c r="K37" s="11"/>
      <c r="L37" s="54"/>
      <c r="M37" s="54"/>
      <c r="N37" s="54"/>
      <c r="O37" s="4"/>
      <c r="P37" s="4"/>
      <c r="Q37" s="4"/>
      <c r="R37" s="4"/>
      <c r="S37" s="4"/>
      <c r="T37" s="4"/>
      <c r="U37" s="4"/>
      <c r="V37" s="31"/>
      <c r="W37" s="4"/>
    </row>
    <row r="38" spans="1:23" s="32" customFormat="1" ht="22.5" x14ac:dyDescent="0.25">
      <c r="A38" s="4" t="s">
        <v>92</v>
      </c>
      <c r="B38" s="22">
        <v>16</v>
      </c>
      <c r="C38" s="11" t="s">
        <v>169</v>
      </c>
      <c r="D38" s="4"/>
      <c r="E38" s="4"/>
      <c r="F38" s="4"/>
      <c r="G38" s="4" t="s">
        <v>168</v>
      </c>
      <c r="H38" s="4"/>
      <c r="I38" s="4"/>
      <c r="J38" s="4"/>
      <c r="K38" s="11"/>
      <c r="L38" s="54"/>
      <c r="M38" s="54"/>
      <c r="N38" s="54"/>
      <c r="O38" s="4"/>
      <c r="P38" s="4"/>
      <c r="Q38" s="4"/>
      <c r="R38" s="4"/>
      <c r="S38" s="4"/>
      <c r="T38" s="4"/>
      <c r="U38" s="4"/>
      <c r="V38" s="31"/>
      <c r="W38" s="4"/>
    </row>
    <row r="39" spans="1:23" s="32" customFormat="1" ht="33.75" x14ac:dyDescent="0.25">
      <c r="A39" s="4" t="s">
        <v>92</v>
      </c>
      <c r="B39" s="22">
        <v>16</v>
      </c>
      <c r="C39" s="11" t="s">
        <v>85</v>
      </c>
      <c r="D39" s="4" t="s">
        <v>24</v>
      </c>
      <c r="E39" s="4" t="s">
        <v>17</v>
      </c>
      <c r="F39" s="4" t="s">
        <v>66</v>
      </c>
      <c r="G39" s="61" t="s">
        <v>201</v>
      </c>
      <c r="H39" s="4" t="s">
        <v>199</v>
      </c>
      <c r="I39" s="32" t="s">
        <v>200</v>
      </c>
      <c r="J39" s="4" t="s">
        <v>192</v>
      </c>
      <c r="K39" s="62" t="s">
        <v>67</v>
      </c>
      <c r="L39" s="63"/>
      <c r="M39" s="63"/>
      <c r="N39" s="63"/>
      <c r="O39" s="4" t="s">
        <v>24</v>
      </c>
      <c r="P39" s="4"/>
      <c r="Q39" s="4"/>
      <c r="R39" s="4"/>
      <c r="S39" s="4"/>
      <c r="T39" s="4"/>
      <c r="U39" s="4"/>
      <c r="V39" s="31"/>
      <c r="W39" s="4"/>
    </row>
    <row r="40" spans="1:23" s="32" customFormat="1" x14ac:dyDescent="0.25">
      <c r="A40" s="4" t="s">
        <v>13</v>
      </c>
      <c r="B40" s="22">
        <v>7</v>
      </c>
      <c r="C40" s="11" t="s">
        <v>48</v>
      </c>
      <c r="D40" s="4" t="s">
        <v>24</v>
      </c>
      <c r="E40" s="4" t="s">
        <v>50</v>
      </c>
      <c r="F40" s="4" t="s">
        <v>66</v>
      </c>
      <c r="G40" s="4"/>
      <c r="H40" s="4"/>
      <c r="I40" s="4"/>
      <c r="J40" s="4"/>
      <c r="K40" s="11"/>
      <c r="L40" s="54"/>
      <c r="M40" s="54"/>
      <c r="N40" s="54"/>
      <c r="O40" s="4"/>
      <c r="P40" s="4"/>
      <c r="Q40" s="4"/>
      <c r="R40" s="4"/>
      <c r="S40" s="4"/>
      <c r="T40" s="4"/>
      <c r="U40" s="4"/>
      <c r="V40" s="31"/>
      <c r="W40" s="4"/>
    </row>
    <row r="41" spans="1:23" s="32" customFormat="1" ht="22.5" x14ac:dyDescent="0.25">
      <c r="A41" s="4" t="s">
        <v>13</v>
      </c>
      <c r="B41" s="22">
        <v>7</v>
      </c>
      <c r="C41" s="11" t="s">
        <v>170</v>
      </c>
      <c r="D41" s="4"/>
      <c r="E41" s="4"/>
      <c r="F41" s="4"/>
      <c r="G41" s="4" t="s">
        <v>171</v>
      </c>
      <c r="H41" s="4"/>
      <c r="I41" s="4"/>
      <c r="J41" s="4"/>
      <c r="K41" s="11"/>
      <c r="L41" s="54"/>
      <c r="M41" s="54"/>
      <c r="N41" s="54"/>
      <c r="O41" s="4"/>
      <c r="P41" s="4"/>
      <c r="Q41" s="4"/>
      <c r="R41" s="4"/>
      <c r="S41" s="4"/>
      <c r="T41" s="4"/>
      <c r="U41" s="4"/>
      <c r="V41" s="31"/>
      <c r="W41" s="4"/>
    </row>
    <row r="42" spans="1:23" s="32" customFormat="1" ht="23.25" thickBot="1" x14ac:dyDescent="0.3">
      <c r="A42" s="4" t="s">
        <v>13</v>
      </c>
      <c r="B42" s="22">
        <v>8</v>
      </c>
      <c r="C42" s="11" t="s">
        <v>169</v>
      </c>
      <c r="D42" s="4"/>
      <c r="E42" s="4"/>
      <c r="F42" s="4"/>
      <c r="G42" s="4" t="s">
        <v>171</v>
      </c>
      <c r="H42" s="4"/>
      <c r="I42" s="4"/>
      <c r="J42" s="4"/>
      <c r="K42" s="11"/>
      <c r="L42" s="54"/>
      <c r="M42" s="54"/>
      <c r="N42" s="54"/>
      <c r="O42" s="4"/>
      <c r="P42" s="4"/>
      <c r="Q42" s="4"/>
      <c r="R42" s="4"/>
      <c r="S42" s="4"/>
      <c r="T42" s="49"/>
      <c r="U42" s="49"/>
      <c r="V42" s="31"/>
      <c r="W42" s="4"/>
    </row>
    <row r="43" spans="1:23" ht="12" thickBot="1" x14ac:dyDescent="0.3">
      <c r="T43" s="65" t="s">
        <v>193</v>
      </c>
      <c r="U43" s="64"/>
      <c r="V43" s="64"/>
      <c r="W43" s="64">
        <f t="shared" ref="W43" si="0">SUM(W2:W42)</f>
        <v>916.5</v>
      </c>
    </row>
    <row r="49" spans="1:1" ht="17.25" x14ac:dyDescent="0.25">
      <c r="A49" s="37"/>
    </row>
    <row r="50" spans="1:1" ht="15" x14ac:dyDescent="0.25">
      <c r="A50"/>
    </row>
    <row r="51" spans="1:1" ht="17.25" x14ac:dyDescent="0.25">
      <c r="A51" s="37"/>
    </row>
    <row r="52" spans="1:1" ht="15" x14ac:dyDescent="0.25">
      <c r="A52"/>
    </row>
    <row r="53" spans="1:1" ht="17.25" x14ac:dyDescent="0.25">
      <c r="A53" s="37"/>
    </row>
    <row r="54" spans="1:1" ht="15" x14ac:dyDescent="0.25">
      <c r="A54"/>
    </row>
    <row r="55" spans="1:1" ht="17.25" x14ac:dyDescent="0.25">
      <c r="A55" s="37"/>
    </row>
    <row r="56" spans="1:1" ht="15" x14ac:dyDescent="0.25">
      <c r="A56"/>
    </row>
    <row r="57" spans="1:1" ht="17.25" x14ac:dyDescent="0.25">
      <c r="A57" s="37"/>
    </row>
    <row r="58" spans="1:1" ht="15" x14ac:dyDescent="0.25">
      <c r="A58"/>
    </row>
    <row r="59" spans="1:1" ht="17.25" x14ac:dyDescent="0.25">
      <c r="A59" s="37"/>
    </row>
    <row r="60" spans="1:1" ht="15" x14ac:dyDescent="0.25">
      <c r="A60"/>
    </row>
    <row r="61" spans="1:1" ht="17.25" x14ac:dyDescent="0.25">
      <c r="A61" s="37"/>
    </row>
    <row r="62" spans="1:1" ht="15" x14ac:dyDescent="0.25">
      <c r="A62"/>
    </row>
    <row r="63" spans="1:1" ht="17.25" x14ac:dyDescent="0.25">
      <c r="A63" s="37"/>
    </row>
    <row r="64" spans="1:1" ht="15" x14ac:dyDescent="0.25">
      <c r="A64"/>
    </row>
    <row r="65" spans="1:1" ht="17.25" x14ac:dyDescent="0.25">
      <c r="A65" s="37"/>
    </row>
    <row r="66" spans="1:1" ht="15" x14ac:dyDescent="0.25">
      <c r="A66"/>
    </row>
    <row r="67" spans="1:1" ht="17.25" x14ac:dyDescent="0.25">
      <c r="A67" s="37"/>
    </row>
    <row r="68" spans="1:1" ht="15" x14ac:dyDescent="0.25">
      <c r="A68"/>
    </row>
    <row r="69" spans="1:1" ht="17.25" x14ac:dyDescent="0.25">
      <c r="A69" s="37"/>
    </row>
    <row r="70" spans="1:1" ht="15" x14ac:dyDescent="0.25">
      <c r="A70"/>
    </row>
    <row r="71" spans="1:1" ht="17.25" x14ac:dyDescent="0.25">
      <c r="A71" s="37"/>
    </row>
    <row r="72" spans="1:1" ht="15" x14ac:dyDescent="0.25">
      <c r="A72"/>
    </row>
    <row r="73" spans="1:1" ht="17.25" x14ac:dyDescent="0.25">
      <c r="A73" s="37"/>
    </row>
    <row r="74" spans="1:1" ht="15" x14ac:dyDescent="0.25">
      <c r="A74"/>
    </row>
    <row r="75" spans="1:1" ht="17.25" x14ac:dyDescent="0.25">
      <c r="A75" s="37"/>
    </row>
    <row r="76" spans="1:1" ht="15" x14ac:dyDescent="0.25">
      <c r="A76"/>
    </row>
    <row r="77" spans="1:1" ht="17.25" x14ac:dyDescent="0.25">
      <c r="A77" s="37"/>
    </row>
  </sheetData>
  <pageMargins left="0.7" right="0.7" top="0.75" bottom="0.75" header="0.3" footer="0.3"/>
  <pageSetup scale="4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42" sqref="F4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5" sqref="S5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42" workbookViewId="0">
      <selection activeCell="I90" sqref="I9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1" sqref="H21"/>
    </sheetView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9" workbookViewId="0">
      <selection activeCell="H38" sqref="H3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6" sqref="F2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9" sqref="E39"/>
    </sheetView>
  </sheetViews>
  <sheetFormatPr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FE1F1CE9179242AB4335ECA108ED06" ma:contentTypeVersion="5" ma:contentTypeDescription="Create a new document." ma:contentTypeScope="" ma:versionID="cf75d5c4d1c6ed97418c12c93dc3634f">
  <xsd:schema xmlns:xsd="http://www.w3.org/2001/XMLSchema" xmlns:xs="http://www.w3.org/2001/XMLSchema" xmlns:p="http://schemas.microsoft.com/office/2006/metadata/properties" xmlns:ns2="07d0ccec-aae8-4814-a6d3-0c68dd73da2d" targetNamespace="http://schemas.microsoft.com/office/2006/metadata/properties" ma:root="true" ma:fieldsID="057550b13bd468bad37cd818064b8820" ns2:_="">
    <xsd:import namespace="07d0ccec-aae8-4814-a6d3-0c68dd73da2d"/>
    <xsd:element name="properties">
      <xsd:complexType>
        <xsd:sequence>
          <xsd:element name="documentManagement">
            <xsd:complexType>
              <xsd:all>
                <xsd:element ref="ns2:incoseDistribution" minOccurs="0"/>
                <xsd:element ref="ns2:df56f4c5a0be4550856ac6bd150af184" minOccurs="0"/>
                <xsd:element ref="ns2:TaxCatchAll" minOccurs="0"/>
                <xsd:element ref="ns2:TaxCatchAllLabel" minOccurs="0"/>
                <xsd:element ref="ns2:j6f62fd0e2284e44b1906b33aa785078" minOccurs="0"/>
                <xsd:element ref="ns2:o4d603b143c54403a43a44e339fe5e1a" minOccurs="0"/>
                <xsd:element ref="ns2:fc73f2c3713f415c9afd0faf07c59adc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d0ccec-aae8-4814-a6d3-0c68dd73da2d" elementFormDefault="qualified">
    <xsd:import namespace="http://schemas.microsoft.com/office/2006/documentManagement/types"/>
    <xsd:import namespace="http://schemas.microsoft.com/office/infopath/2007/PartnerControls"/>
    <xsd:element name="incoseDistribution" ma:index="8" nillable="true" ma:displayName="Distribution" ma:default="" ma:internalName="incoseDistribution">
      <xsd:simpleType>
        <xsd:restriction base="dms:Choice">
          <xsd:enumeration value="Open For Public Distribution"/>
          <xsd:enumeration value="Internal to INCOSE Members"/>
        </xsd:restriction>
      </xsd:simpleType>
    </xsd:element>
    <xsd:element name="df56f4c5a0be4550856ac6bd150af184" ma:index="9" nillable="true" ma:taxonomy="true" ma:internalName="df56f4c5a0be4550856ac6bd150af184" ma:taxonomyFieldName="incoseChapters" ma:displayName="Chapters" ma:default="" ma:fieldId="{df56f4c5-a0be-4550-856a-c6bd150af184}" ma:sspId="08fe2f84-03a1-48cf-9e03-1bf6c33fafbe" ma:termSetId="cfb95cbd-7a79-444e-88d9-ed9ec2f185f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62e79503-1a2b-4294-a229-384a0f52ada3}" ma:internalName="TaxCatchAll" ma:showField="CatchAllData" ma:web="07d0ccec-aae8-4814-a6d3-0c68dd73da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62e79503-1a2b-4294-a229-384a0f52ada3}" ma:internalName="TaxCatchAllLabel" ma:readOnly="true" ma:showField="CatchAllDataLabel" ma:web="07d0ccec-aae8-4814-a6d3-0c68dd73da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6f62fd0e2284e44b1906b33aa785078" ma:index="13" nillable="true" ma:taxonomy="true" ma:internalName="j6f62fd0e2284e44b1906b33aa785078" ma:taxonomyFieldName="incoseWorkingGroup" ma:displayName="Working Groups" ma:default="" ma:fieldId="{36f62fd0-e228-4e44-b190-6b33aa785078}" ma:sspId="08fe2f84-03a1-48cf-9e03-1bf6c33fafbe" ma:termSetId="b4545d9d-43c2-43a5-b101-c26e148252f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4d603b143c54403a43a44e339fe5e1a" ma:index="15" nillable="true" ma:taxonomy="true" ma:internalName="o4d603b143c54403a43a44e339fe5e1a" ma:taxonomyFieldName="incoseOrganizations" ma:displayName="Organizations" ma:default="" ma:fieldId="{84d603b1-43c5-4403-a43a-44e339fe5e1a}" ma:sspId="08fe2f84-03a1-48cf-9e03-1bf6c33fafbe" ma:termSetId="48b99640-702e-422f-a11d-aec6d871b7c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c73f2c3713f415c9afd0faf07c59adc" ma:index="17" nillable="true" ma:taxonomy="true" ma:internalName="fc73f2c3713f415c9afd0faf07c59adc" ma:taxonomyFieldName="INCOSEProductValue" ma:displayName="Item Value" ma:default="45;#Local|254e409e-99ce-4994-8e1c-1a49057a5299" ma:fieldId="{fc73f2c3-713f-415c-9afd-0faf07c59adc}" ma:taxonomyMulti="true" ma:sspId="08fe2f84-03a1-48cf-9e03-1bf6c33fafbe" ma:termSetId="432b97d5-a841-4537-8786-65acc6747ba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4d603b143c54403a43a44e339fe5e1a xmlns="07d0ccec-aae8-4814-a6d3-0c68dd73da2d">
      <Terms xmlns="http://schemas.microsoft.com/office/infopath/2007/PartnerControls"/>
    </o4d603b143c54403a43a44e339fe5e1a>
    <df56f4c5a0be4550856ac6bd150af184 xmlns="07d0ccec-aae8-4814-a6d3-0c68dd73da2d">
      <Terms xmlns="http://schemas.microsoft.com/office/infopath/2007/PartnerControls"/>
    </df56f4c5a0be4550856ac6bd150af184>
    <fc73f2c3713f415c9afd0faf07c59adc xmlns="07d0ccec-aae8-4814-a6d3-0c68dd73da2d">
      <Terms xmlns="http://schemas.microsoft.com/office/infopath/2007/PartnerControls">
        <TermInfo xmlns="http://schemas.microsoft.com/office/infopath/2007/PartnerControls">
          <TermName xmlns="http://schemas.microsoft.com/office/infopath/2007/PartnerControls">Local</TermName>
          <TermId xmlns="http://schemas.microsoft.com/office/infopath/2007/PartnerControls">254e409e-99ce-4994-8e1c-1a49057a5299</TermId>
        </TermInfo>
      </Terms>
    </fc73f2c3713f415c9afd0faf07c59adc>
    <incoseDistribution xmlns="07d0ccec-aae8-4814-a6d3-0c68dd73da2d">Internal to INCOSE Members</incoseDistribution>
    <TaxCatchAll xmlns="07d0ccec-aae8-4814-a6d3-0c68dd73da2d">
      <Value>45</Value>
    </TaxCatchAll>
    <j6f62fd0e2284e44b1906b33aa785078 xmlns="07d0ccec-aae8-4814-a6d3-0c68dd73da2d">
      <Terms xmlns="http://schemas.microsoft.com/office/infopath/2007/PartnerControls"/>
    </j6f62fd0e2284e44b1906b33aa785078>
  </documentManagement>
</p:properties>
</file>

<file path=customXml/itemProps1.xml><?xml version="1.0" encoding="utf-8"?>
<ds:datastoreItem xmlns:ds="http://schemas.openxmlformats.org/officeDocument/2006/customXml" ds:itemID="{DB547DC1-58F2-44A0-B3A1-0ED731E8F3B7}"/>
</file>

<file path=customXml/itemProps2.xml><?xml version="1.0" encoding="utf-8"?>
<ds:datastoreItem xmlns:ds="http://schemas.openxmlformats.org/officeDocument/2006/customXml" ds:itemID="{A109A5FE-DE1A-4269-99F0-4E265093E715}"/>
</file>

<file path=customXml/itemProps3.xml><?xml version="1.0" encoding="utf-8"?>
<ds:datastoreItem xmlns:ds="http://schemas.openxmlformats.org/officeDocument/2006/customXml" ds:itemID="{3D5FDFE0-1A00-406C-868C-F5E69B0E47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Programs List</vt:lpstr>
      <vt:lpstr>Jan 2016 SignIn Sheets</vt:lpstr>
      <vt:lpstr>2-17-16 Sign In Sheets</vt:lpstr>
      <vt:lpstr>3-16-16 sign in sheets</vt:lpstr>
      <vt:lpstr>3-19-16 sign in sheets</vt:lpstr>
      <vt:lpstr>4-20-16 SIGN IN SHEETs</vt:lpstr>
      <vt:lpstr>YouTubeViews Jan-Apr 2016</vt:lpstr>
      <vt:lpstr>5-14-16 Sign In Sheet </vt:lpstr>
      <vt:lpstr>5-18-16 Sign-In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Gundars</dc:creator>
  <cp:lastModifiedBy>HPUser</cp:lastModifiedBy>
  <cp:lastPrinted>2016-04-12T01:46:47Z</cp:lastPrinted>
  <dcterms:created xsi:type="dcterms:W3CDTF">2016-03-09T12:11:31Z</dcterms:created>
  <dcterms:modified xsi:type="dcterms:W3CDTF">2018-06-04T16:10:48Z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0x01010081FE1F1CE9179242AB4335ECA108ED06</vt:lpwstr>
  </property>
  <property fmtid="{D5CDD505-2E9C-101B-9397-08002B2CF9AE}" pid="3" name="incoseWorkingGroup">
    <vt:lpwstr/>
  </property>
  <property fmtid="{D5CDD505-2E9C-101B-9397-08002B2CF9AE}" pid="4" name="incoseOrganizations">
    <vt:lpwstr/>
  </property>
  <property fmtid="{D5CDD505-2E9C-101B-9397-08002B2CF9AE}" pid="5" name="INCOSEProductValue">
    <vt:lpwstr>45;#Local|254e409e-99ce-4994-8e1c-1a49057a5299</vt:lpwstr>
  </property>
  <property fmtid="{D5CDD505-2E9C-101B-9397-08002B2CF9AE}" pid="6" name="incoseChapters">
    <vt:lpwstr/>
  </property>
</Properties>
</file>